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23250" windowHeight="13110"/>
  </bookViews>
  <sheets>
    <sheet name="无竺院49人" sheetId="2" r:id="rId1"/>
  </sheets>
  <calcPr calcId="124519"/>
</workbook>
</file>

<file path=xl/calcChain.xml><?xml version="1.0" encoding="utf-8"?>
<calcChain xmlns="http://schemas.openxmlformats.org/spreadsheetml/2006/main">
  <c r="P18" i="2"/>
  <c r="P28"/>
  <c r="P42"/>
  <c r="P2"/>
  <c r="P43"/>
  <c r="P4"/>
  <c r="P3"/>
  <c r="P23"/>
  <c r="P35"/>
  <c r="P16"/>
  <c r="P15"/>
  <c r="P21"/>
  <c r="P6"/>
  <c r="P30"/>
  <c r="P24"/>
  <c r="P37"/>
  <c r="P31"/>
  <c r="P36"/>
  <c r="P8"/>
  <c r="P25"/>
  <c r="P38"/>
  <c r="P17"/>
  <c r="P7"/>
  <c r="P22"/>
  <c r="P47"/>
  <c r="P5"/>
  <c r="P40"/>
  <c r="P27"/>
  <c r="P9"/>
  <c r="P50"/>
  <c r="P32"/>
  <c r="P12"/>
  <c r="P20"/>
  <c r="P26"/>
  <c r="P19"/>
  <c r="P13"/>
  <c r="P29"/>
  <c r="P33"/>
  <c r="P48"/>
  <c r="P34"/>
  <c r="P49"/>
  <c r="P44"/>
  <c r="P10"/>
  <c r="P39"/>
  <c r="P41"/>
  <c r="P46"/>
  <c r="P45"/>
  <c r="P11"/>
  <c r="N10"/>
  <c r="N18"/>
  <c r="N36"/>
  <c r="N12"/>
  <c r="N7"/>
  <c r="N6"/>
  <c r="N27"/>
  <c r="N29"/>
  <c r="N4"/>
  <c r="N14"/>
  <c r="N8"/>
  <c r="N15"/>
  <c r="N5"/>
  <c r="N26"/>
  <c r="N46"/>
  <c r="N40"/>
  <c r="N32"/>
  <c r="N45"/>
  <c r="N13"/>
  <c r="N2"/>
  <c r="N30"/>
  <c r="N34"/>
  <c r="N17"/>
  <c r="N9"/>
  <c r="N22"/>
  <c r="N44"/>
  <c r="N11"/>
  <c r="N38"/>
  <c r="N23"/>
  <c r="N42"/>
  <c r="N39"/>
  <c r="N47"/>
  <c r="N43"/>
  <c r="N41"/>
  <c r="N49"/>
  <c r="N33"/>
  <c r="N21"/>
  <c r="N50"/>
  <c r="N48"/>
  <c r="N20"/>
  <c r="N35"/>
  <c r="N24"/>
  <c r="N19"/>
  <c r="N25"/>
  <c r="N31"/>
  <c r="N37"/>
  <c r="N28"/>
  <c r="N3"/>
  <c r="L5"/>
  <c r="L10"/>
  <c r="L46"/>
  <c r="L4"/>
  <c r="L18"/>
  <c r="L40"/>
  <c r="L32"/>
  <c r="L45"/>
  <c r="L36"/>
  <c r="L13"/>
  <c r="L2"/>
  <c r="Q2" s="1"/>
  <c r="L30"/>
  <c r="L12"/>
  <c r="L34"/>
  <c r="L17"/>
  <c r="L9"/>
  <c r="L14"/>
  <c r="L8"/>
  <c r="L6"/>
  <c r="Q6" s="1"/>
  <c r="L22"/>
  <c r="L44"/>
  <c r="L11"/>
  <c r="L27"/>
  <c r="L38"/>
  <c r="L23"/>
  <c r="L29"/>
  <c r="L15"/>
  <c r="Q15" s="1"/>
  <c r="L42"/>
  <c r="L39"/>
  <c r="L47"/>
  <c r="L43"/>
  <c r="L41"/>
  <c r="L49"/>
  <c r="L33"/>
  <c r="L21"/>
  <c r="Q21" s="1"/>
  <c r="L50"/>
  <c r="Q50" s="1"/>
  <c r="L48"/>
  <c r="L20"/>
  <c r="L35"/>
  <c r="L24"/>
  <c r="L26"/>
  <c r="L19"/>
  <c r="L16"/>
  <c r="L25"/>
  <c r="Q25" s="1"/>
  <c r="L31"/>
  <c r="L37"/>
  <c r="L28"/>
  <c r="L3"/>
  <c r="Q14" l="1"/>
  <c r="Q16"/>
  <c r="Q28"/>
  <c r="Q35"/>
  <c r="Q32"/>
  <c r="Q30"/>
  <c r="Q44"/>
  <c r="Q43"/>
  <c r="Q27"/>
  <c r="Q17"/>
  <c r="Q41"/>
  <c r="Q38"/>
  <c r="Q9"/>
  <c r="Q26"/>
  <c r="Q49"/>
  <c r="Q36"/>
  <c r="Q5"/>
  <c r="Q3"/>
  <c r="Q45"/>
  <c r="Q46"/>
  <c r="Q42"/>
  <c r="Q22"/>
  <c r="Q4"/>
  <c r="Q31"/>
  <c r="Q48"/>
  <c r="Q39"/>
  <c r="Q12"/>
  <c r="Q18"/>
  <c r="Q7"/>
  <c r="Q37"/>
  <c r="Q20"/>
  <c r="Q47"/>
  <c r="Q11"/>
  <c r="Q34"/>
  <c r="Q40"/>
  <c r="Q24"/>
  <c r="Q23"/>
  <c r="Q19"/>
  <c r="Q33"/>
  <c r="Q29"/>
  <c r="Q8"/>
  <c r="Q13"/>
  <c r="Q10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</calcChain>
</file>

<file path=xl/sharedStrings.xml><?xml version="1.0" encoding="utf-8"?>
<sst xmlns="http://schemas.openxmlformats.org/spreadsheetml/2006/main" count="311" uniqueCount="116">
  <si>
    <t>学号</t>
  </si>
  <si>
    <t>学年获得总学分</t>
  </si>
  <si>
    <t>主修专业课程学年平均绩点</t>
  </si>
  <si>
    <t>所有课程学年平均绩点</t>
  </si>
  <si>
    <t>3130102665</t>
  </si>
  <si>
    <t>3140105213</t>
  </si>
  <si>
    <t>3150101142</t>
  </si>
  <si>
    <t>3150101287</t>
  </si>
  <si>
    <t>3150101289</t>
  </si>
  <si>
    <t>3150101316</t>
  </si>
  <si>
    <t>3150101352</t>
  </si>
  <si>
    <t>3150101969</t>
  </si>
  <si>
    <t>3150101978</t>
  </si>
  <si>
    <t>3150101984</t>
  </si>
  <si>
    <t>3150101991</t>
  </si>
  <si>
    <t>3150102017</t>
  </si>
  <si>
    <t>3150102037</t>
  </si>
  <si>
    <t>3150102048</t>
  </si>
  <si>
    <t>3150102054</t>
  </si>
  <si>
    <t>3150102055</t>
  </si>
  <si>
    <t>3150102073</t>
  </si>
  <si>
    <t>3150102080</t>
  </si>
  <si>
    <t>3150102082</t>
  </si>
  <si>
    <t>3150102505</t>
  </si>
  <si>
    <t>3150103496</t>
  </si>
  <si>
    <t>3150103552</t>
  </si>
  <si>
    <t>3150103616</t>
  </si>
  <si>
    <t>3150103721</t>
  </si>
  <si>
    <t>3150103815</t>
  </si>
  <si>
    <t>3150103918</t>
  </si>
  <si>
    <t>3150103966</t>
  </si>
  <si>
    <t>3150103971</t>
  </si>
  <si>
    <t>3150104071</t>
  </si>
  <si>
    <t>3150104158</t>
  </si>
  <si>
    <t>3150104160</t>
  </si>
  <si>
    <t>3150104331</t>
  </si>
  <si>
    <t>3150104425</t>
  </si>
  <si>
    <t>3150104433</t>
  </si>
  <si>
    <t>3150104473</t>
  </si>
  <si>
    <t>3150104491</t>
  </si>
  <si>
    <t>3150104690</t>
  </si>
  <si>
    <t>3150104869</t>
  </si>
  <si>
    <t>3150104937</t>
  </si>
  <si>
    <t>3150105294</t>
  </si>
  <si>
    <t>3150105411</t>
  </si>
  <si>
    <t>3150105528</t>
  </si>
  <si>
    <t>3150105546</t>
  </si>
  <si>
    <t>3150105566</t>
  </si>
  <si>
    <t>3150105568</t>
  </si>
  <si>
    <t>3150105571</t>
  </si>
  <si>
    <t>3150105720</t>
  </si>
  <si>
    <t>3150105871</t>
  </si>
  <si>
    <t>3150105872</t>
  </si>
  <si>
    <t>是否竺院</t>
    <phoneticPr fontId="3" type="noConversion"/>
  </si>
  <si>
    <t>专业名称</t>
  </si>
  <si>
    <t>心理学</t>
  </si>
  <si>
    <t>应用心理学</t>
  </si>
  <si>
    <t>排名</t>
    <phoneticPr fontId="3" type="noConversion"/>
  </si>
  <si>
    <t>学年总绩点</t>
    <phoneticPr fontId="3" type="noConversion"/>
  </si>
  <si>
    <t>否</t>
    <phoneticPr fontId="3" type="noConversion"/>
  </si>
  <si>
    <t>61.6</t>
  </si>
  <si>
    <t>82.0</t>
  </si>
  <si>
    <t>69.7</t>
  </si>
  <si>
    <t>74.8</t>
  </si>
  <si>
    <t>缺项</t>
  </si>
  <si>
    <t>75.2</t>
  </si>
  <si>
    <t>59.9</t>
  </si>
  <si>
    <t>75.8</t>
  </si>
  <si>
    <t>83.6</t>
  </si>
  <si>
    <t>85.8</t>
  </si>
  <si>
    <t>84.0</t>
  </si>
  <si>
    <t>78.4</t>
  </si>
  <si>
    <t>86.6</t>
  </si>
  <si>
    <t>75.1</t>
  </si>
  <si>
    <t>53.7</t>
  </si>
  <si>
    <t>81.0</t>
  </si>
  <si>
    <t>82.6</t>
  </si>
  <si>
    <t>81.9</t>
  </si>
  <si>
    <t>87.4</t>
  </si>
  <si>
    <t>78.5</t>
  </si>
  <si>
    <t>68.7</t>
  </si>
  <si>
    <t>69.2</t>
  </si>
  <si>
    <t>95.5</t>
  </si>
  <si>
    <t>76.7</t>
  </si>
  <si>
    <t>62.8</t>
  </si>
  <si>
    <t>79.7</t>
  </si>
  <si>
    <t>77.0</t>
  </si>
  <si>
    <t>82.4</t>
  </si>
  <si>
    <t>85.0</t>
  </si>
  <si>
    <t>80.3</t>
  </si>
  <si>
    <t>66.9</t>
  </si>
  <si>
    <t>75.6</t>
  </si>
  <si>
    <t>68.8</t>
  </si>
  <si>
    <t>64.2</t>
  </si>
  <si>
    <t>80.9</t>
  </si>
  <si>
    <t>78.6</t>
  </si>
  <si>
    <t>81.4</t>
  </si>
  <si>
    <t>69.0</t>
  </si>
  <si>
    <t>73.5</t>
  </si>
  <si>
    <t>92.2</t>
  </si>
  <si>
    <t>61.4</t>
  </si>
  <si>
    <t>81.7</t>
  </si>
  <si>
    <t>学年体测成绩</t>
    <phoneticPr fontId="3" type="noConversion"/>
  </si>
  <si>
    <t>宿舍卫生成绩</t>
    <phoneticPr fontId="3" type="noConversion"/>
  </si>
  <si>
    <t>思想道德得分</t>
    <phoneticPr fontId="3" type="noConversion"/>
  </si>
  <si>
    <t>思想道德映射分</t>
    <phoneticPr fontId="3" type="noConversion"/>
  </si>
  <si>
    <t>科研学习水平得分</t>
    <phoneticPr fontId="3" type="noConversion"/>
  </si>
  <si>
    <t>宿舍卫生成绩映射分</t>
    <phoneticPr fontId="3" type="noConversion"/>
  </si>
  <si>
    <t>科研学习水平映射分</t>
    <phoneticPr fontId="3" type="noConversion"/>
  </si>
  <si>
    <t>优秀</t>
    <phoneticPr fontId="3" type="noConversion"/>
  </si>
  <si>
    <t>良好</t>
    <phoneticPr fontId="3" type="noConversion"/>
  </si>
  <si>
    <t>体质健康等级</t>
    <phoneticPr fontId="3" type="noConversion"/>
  </si>
  <si>
    <t>合格</t>
    <phoneticPr fontId="3" type="noConversion"/>
  </si>
  <si>
    <t>不合格</t>
    <phoneticPr fontId="3" type="noConversion"/>
  </si>
  <si>
    <t>综合测评分</t>
    <phoneticPr fontId="3" type="noConversion"/>
  </si>
  <si>
    <t>综合测评等级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</si>
</sst>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0_);[Red]\(0.000\)"/>
    <numFmt numFmtId="177" formatCode="0_);[Red]\(0\)"/>
  </numFmts>
  <fonts count="4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50"/>
  <sheetViews>
    <sheetView tabSelected="1" workbookViewId="0">
      <selection activeCell="C1" sqref="C1:C1048576"/>
    </sheetView>
  </sheetViews>
  <sheetFormatPr defaultRowHeight="13.5"/>
  <cols>
    <col min="1" max="1" width="5.25" style="2" customWidth="1"/>
    <col min="2" max="2" width="11.125" style="2" customWidth="1"/>
    <col min="3" max="3" width="8.75" style="2" customWidth="1"/>
    <col min="4" max="4" width="7.5" style="2" customWidth="1"/>
    <col min="5" max="5" width="11.75" style="2" customWidth="1"/>
    <col min="6" max="6" width="10.875" style="2" customWidth="1"/>
    <col min="7" max="7" width="9.25" style="13" customWidth="1"/>
    <col min="8" max="8" width="9" style="8" customWidth="1"/>
    <col min="9" max="10" width="10.75" style="8" customWidth="1"/>
    <col min="11" max="11" width="10.75" style="19" customWidth="1"/>
    <col min="12" max="12" width="12.5" style="8" customWidth="1"/>
    <col min="13" max="13" width="14.125" style="19" customWidth="1"/>
    <col min="14" max="14" width="15.375" style="8" customWidth="1"/>
    <col min="15" max="15" width="10.75" style="8" customWidth="1"/>
    <col min="16" max="16" width="16.625" style="8" customWidth="1"/>
    <col min="17" max="17" width="9.5" style="8" customWidth="1"/>
    <col min="18" max="18" width="10.75" style="8" customWidth="1"/>
  </cols>
  <sheetData>
    <row r="1" spans="1:18" ht="24">
      <c r="A1" s="1" t="s">
        <v>57</v>
      </c>
      <c r="B1" s="1" t="s">
        <v>0</v>
      </c>
      <c r="C1" s="1" t="s">
        <v>54</v>
      </c>
      <c r="D1" s="1" t="s">
        <v>53</v>
      </c>
      <c r="E1" s="1" t="s">
        <v>1</v>
      </c>
      <c r="F1" s="3" t="s">
        <v>2</v>
      </c>
      <c r="G1" s="14" t="s">
        <v>3</v>
      </c>
      <c r="H1" s="6" t="s">
        <v>58</v>
      </c>
      <c r="I1" s="6" t="s">
        <v>102</v>
      </c>
      <c r="J1" s="6" t="s">
        <v>111</v>
      </c>
      <c r="K1" s="16" t="s">
        <v>104</v>
      </c>
      <c r="L1" s="6" t="s">
        <v>105</v>
      </c>
      <c r="M1" s="16" t="s">
        <v>106</v>
      </c>
      <c r="N1" s="6" t="s">
        <v>108</v>
      </c>
      <c r="O1" s="6" t="s">
        <v>103</v>
      </c>
      <c r="P1" s="6" t="s">
        <v>107</v>
      </c>
      <c r="Q1" s="6" t="s">
        <v>114</v>
      </c>
      <c r="R1" s="6" t="s">
        <v>115</v>
      </c>
    </row>
    <row r="2" spans="1:18">
      <c r="A2" s="4">
        <v>1</v>
      </c>
      <c r="B2" s="9" t="s">
        <v>17</v>
      </c>
      <c r="C2" s="12" t="s">
        <v>56</v>
      </c>
      <c r="D2" s="15" t="s">
        <v>59</v>
      </c>
      <c r="E2" s="10">
        <v>39.5</v>
      </c>
      <c r="F2" s="10">
        <v>4.5199999999999996</v>
      </c>
      <c r="G2" s="15">
        <v>4.5199999999999996</v>
      </c>
      <c r="H2" s="11">
        <f t="shared" ref="H2:H33" si="0">F2*0.7+G2*0.3</f>
        <v>4.5199999999999996</v>
      </c>
      <c r="I2" s="11" t="s">
        <v>72</v>
      </c>
      <c r="J2" s="7" t="s">
        <v>110</v>
      </c>
      <c r="K2" s="17">
        <v>7.5</v>
      </c>
      <c r="L2" s="11">
        <f>K2/27*45</f>
        <v>12.5</v>
      </c>
      <c r="M2" s="17">
        <v>0</v>
      </c>
      <c r="N2" s="11">
        <f t="shared" ref="N2:N15" si="1">M2/26*40</f>
        <v>0</v>
      </c>
      <c r="O2" s="11">
        <v>8.9649999999999999</v>
      </c>
      <c r="P2" s="11">
        <f t="shared" ref="P2:P13" si="2">O2/9.567*15</f>
        <v>14.056130448416431</v>
      </c>
      <c r="Q2" s="11">
        <f t="shared" ref="Q2:Q33" si="3">L2+N2+P2</f>
        <v>26.556130448416432</v>
      </c>
      <c r="R2" s="11" t="s">
        <v>109</v>
      </c>
    </row>
    <row r="3" spans="1:18">
      <c r="A3" s="4">
        <v>2</v>
      </c>
      <c r="B3" s="9" t="s">
        <v>42</v>
      </c>
      <c r="C3" s="12" t="s">
        <v>55</v>
      </c>
      <c r="D3" s="15" t="s">
        <v>59</v>
      </c>
      <c r="E3" s="10">
        <v>32</v>
      </c>
      <c r="F3" s="10">
        <v>4.46</v>
      </c>
      <c r="G3" s="15">
        <v>4.46</v>
      </c>
      <c r="H3" s="11">
        <f t="shared" si="0"/>
        <v>4.46</v>
      </c>
      <c r="I3" s="11" t="s">
        <v>94</v>
      </c>
      <c r="J3" s="7" t="s">
        <v>110</v>
      </c>
      <c r="K3" s="17">
        <v>26</v>
      </c>
      <c r="L3" s="11">
        <f>K3/27*45</f>
        <v>43.333333333333329</v>
      </c>
      <c r="M3" s="17">
        <v>10</v>
      </c>
      <c r="N3" s="11">
        <f t="shared" si="1"/>
        <v>15.384615384615385</v>
      </c>
      <c r="O3" s="11">
        <v>8.7729999999999997</v>
      </c>
      <c r="P3" s="11">
        <f t="shared" si="2"/>
        <v>13.755095641266854</v>
      </c>
      <c r="Q3" s="11">
        <f t="shared" si="3"/>
        <v>72.473044359215564</v>
      </c>
      <c r="R3" s="11" t="s">
        <v>109</v>
      </c>
    </row>
    <row r="4" spans="1:18">
      <c r="A4" s="4">
        <v>3</v>
      </c>
      <c r="B4" s="4" t="s">
        <v>21</v>
      </c>
      <c r="C4" s="12" t="s">
        <v>55</v>
      </c>
      <c r="D4" s="15" t="s">
        <v>59</v>
      </c>
      <c r="E4" s="5">
        <v>46.5</v>
      </c>
      <c r="F4" s="5">
        <v>4.46</v>
      </c>
      <c r="G4" s="15">
        <v>4.3600000000000003</v>
      </c>
      <c r="H4" s="7">
        <f t="shared" si="0"/>
        <v>4.43</v>
      </c>
      <c r="I4" s="7" t="s">
        <v>75</v>
      </c>
      <c r="J4" s="7" t="s">
        <v>110</v>
      </c>
      <c r="K4" s="18">
        <v>13</v>
      </c>
      <c r="L4" s="11">
        <f>K4/27*45</f>
        <v>21.666666666666664</v>
      </c>
      <c r="M4" s="18">
        <v>2</v>
      </c>
      <c r="N4" s="11">
        <f t="shared" si="1"/>
        <v>3.0769230769230771</v>
      </c>
      <c r="O4" s="7">
        <v>8.8140000000000001</v>
      </c>
      <c r="P4" s="7">
        <f t="shared" si="2"/>
        <v>13.819379115710253</v>
      </c>
      <c r="Q4" s="7">
        <f t="shared" si="3"/>
        <v>38.562968859299993</v>
      </c>
      <c r="R4" s="7" t="s">
        <v>109</v>
      </c>
    </row>
    <row r="5" spans="1:18">
      <c r="A5" s="4">
        <v>4</v>
      </c>
      <c r="B5" s="9" t="s">
        <v>26</v>
      </c>
      <c r="C5" s="12" t="s">
        <v>55</v>
      </c>
      <c r="D5" s="15" t="s">
        <v>59</v>
      </c>
      <c r="E5" s="10">
        <v>35</v>
      </c>
      <c r="F5" s="10">
        <v>4.42</v>
      </c>
      <c r="G5" s="15">
        <v>4.42</v>
      </c>
      <c r="H5" s="11">
        <f t="shared" si="0"/>
        <v>4.42</v>
      </c>
      <c r="I5" s="11" t="s">
        <v>80</v>
      </c>
      <c r="J5" s="7" t="s">
        <v>112</v>
      </c>
      <c r="K5" s="17">
        <v>25</v>
      </c>
      <c r="L5" s="11">
        <f>K5/27*45</f>
        <v>41.666666666666664</v>
      </c>
      <c r="M5" s="17">
        <v>1</v>
      </c>
      <c r="N5" s="11">
        <f t="shared" si="1"/>
        <v>1.5384615384615385</v>
      </c>
      <c r="O5" s="11">
        <v>8.1430000000000007</v>
      </c>
      <c r="P5" s="11">
        <f t="shared" si="2"/>
        <v>12.767325180307306</v>
      </c>
      <c r="Q5" s="11">
        <f t="shared" si="3"/>
        <v>55.972453385435514</v>
      </c>
      <c r="R5" s="11" t="s">
        <v>109</v>
      </c>
    </row>
    <row r="6" spans="1:18">
      <c r="A6" s="4">
        <v>5</v>
      </c>
      <c r="B6" s="9" t="s">
        <v>13</v>
      </c>
      <c r="C6" s="12" t="s">
        <v>56</v>
      </c>
      <c r="D6" s="15" t="s">
        <v>59</v>
      </c>
      <c r="E6" s="10">
        <v>40.5</v>
      </c>
      <c r="F6" s="10">
        <v>4.37</v>
      </c>
      <c r="G6" s="15">
        <v>4.38</v>
      </c>
      <c r="H6" s="11">
        <f t="shared" si="0"/>
        <v>4.3729999999999993</v>
      </c>
      <c r="I6" s="11" t="s">
        <v>68</v>
      </c>
      <c r="J6" s="7" t="s">
        <v>110</v>
      </c>
      <c r="K6" s="17">
        <v>5</v>
      </c>
      <c r="L6" s="11">
        <f>K6/27*45</f>
        <v>8.3333333333333321</v>
      </c>
      <c r="M6" s="17">
        <v>4</v>
      </c>
      <c r="N6" s="11">
        <f t="shared" si="1"/>
        <v>6.1538461538461542</v>
      </c>
      <c r="O6" s="11">
        <v>8.5730000000000004</v>
      </c>
      <c r="P6" s="11">
        <f t="shared" si="2"/>
        <v>13.441517717152713</v>
      </c>
      <c r="Q6" s="11">
        <f t="shared" si="3"/>
        <v>27.928697204332199</v>
      </c>
      <c r="R6" s="11" t="s">
        <v>109</v>
      </c>
    </row>
    <row r="7" spans="1:18">
      <c r="A7" s="4">
        <v>6</v>
      </c>
      <c r="B7" s="9" t="s">
        <v>25</v>
      </c>
      <c r="C7" s="12" t="s">
        <v>56</v>
      </c>
      <c r="D7" s="15" t="s">
        <v>59</v>
      </c>
      <c r="E7" s="10">
        <v>35</v>
      </c>
      <c r="F7" s="10">
        <v>4.34</v>
      </c>
      <c r="G7" s="15">
        <v>4.33</v>
      </c>
      <c r="H7" s="11">
        <f t="shared" si="0"/>
        <v>4.3369999999999997</v>
      </c>
      <c r="I7" s="11" t="s">
        <v>79</v>
      </c>
      <c r="J7" s="7" t="s">
        <v>112</v>
      </c>
      <c r="K7" s="17">
        <v>27</v>
      </c>
      <c r="L7" s="11">
        <v>45</v>
      </c>
      <c r="M7" s="17">
        <v>4</v>
      </c>
      <c r="N7" s="11">
        <f t="shared" si="1"/>
        <v>6.1538461538461542</v>
      </c>
      <c r="O7" s="11">
        <v>8.3109999999999999</v>
      </c>
      <c r="P7" s="11">
        <f t="shared" si="2"/>
        <v>13.030730636563186</v>
      </c>
      <c r="Q7" s="11">
        <f t="shared" si="3"/>
        <v>64.184576790409338</v>
      </c>
      <c r="R7" s="11" t="s">
        <v>109</v>
      </c>
    </row>
    <row r="8" spans="1:18">
      <c r="A8" s="4">
        <v>7</v>
      </c>
      <c r="B8" s="9" t="s">
        <v>46</v>
      </c>
      <c r="C8" s="12" t="s">
        <v>55</v>
      </c>
      <c r="D8" s="15" t="s">
        <v>59</v>
      </c>
      <c r="E8" s="10">
        <v>37</v>
      </c>
      <c r="F8" s="10">
        <v>4.32</v>
      </c>
      <c r="G8" s="15">
        <v>4.32</v>
      </c>
      <c r="H8" s="11">
        <f t="shared" si="0"/>
        <v>4.32</v>
      </c>
      <c r="I8" s="11" t="s">
        <v>97</v>
      </c>
      <c r="J8" s="7" t="s">
        <v>112</v>
      </c>
      <c r="K8" s="17">
        <v>5.5</v>
      </c>
      <c r="L8" s="11">
        <f t="shared" ref="L8:L50" si="4">K8/27*45</f>
        <v>9.1666666666666661</v>
      </c>
      <c r="M8" s="17">
        <v>2</v>
      </c>
      <c r="N8" s="11">
        <f t="shared" si="1"/>
        <v>3.0769230769230771</v>
      </c>
      <c r="O8" s="11">
        <v>8.4369999999999994</v>
      </c>
      <c r="P8" s="11">
        <f t="shared" si="2"/>
        <v>13.228284728755094</v>
      </c>
      <c r="Q8" s="11">
        <f t="shared" si="3"/>
        <v>25.471874472344837</v>
      </c>
      <c r="R8" s="11" t="s">
        <v>109</v>
      </c>
    </row>
    <row r="9" spans="1:18">
      <c r="A9" s="4">
        <v>8</v>
      </c>
      <c r="B9" s="9" t="s">
        <v>28</v>
      </c>
      <c r="C9" s="12" t="s">
        <v>55</v>
      </c>
      <c r="D9" s="15" t="s">
        <v>59</v>
      </c>
      <c r="E9" s="10">
        <v>37</v>
      </c>
      <c r="F9" s="10">
        <v>4.29</v>
      </c>
      <c r="G9" s="15">
        <v>4.3</v>
      </c>
      <c r="H9" s="11">
        <f t="shared" si="0"/>
        <v>4.2929999999999993</v>
      </c>
      <c r="I9" s="11" t="s">
        <v>82</v>
      </c>
      <c r="J9" s="11" t="s">
        <v>109</v>
      </c>
      <c r="K9" s="17">
        <v>5.5</v>
      </c>
      <c r="L9" s="11">
        <f t="shared" si="4"/>
        <v>9.1666666666666661</v>
      </c>
      <c r="M9" s="17">
        <v>0</v>
      </c>
      <c r="N9" s="11">
        <f t="shared" si="1"/>
        <v>0</v>
      </c>
      <c r="O9" s="11">
        <v>8.0269999999999992</v>
      </c>
      <c r="P9" s="11">
        <f t="shared" si="2"/>
        <v>12.585449984321103</v>
      </c>
      <c r="Q9" s="11">
        <f t="shared" si="3"/>
        <v>21.752116650987769</v>
      </c>
      <c r="R9" s="11" t="s">
        <v>109</v>
      </c>
    </row>
    <row r="10" spans="1:18">
      <c r="A10" s="4">
        <v>9</v>
      </c>
      <c r="B10" s="9" t="s">
        <v>5</v>
      </c>
      <c r="C10" s="12" t="s">
        <v>55</v>
      </c>
      <c r="D10" s="15" t="s">
        <v>59</v>
      </c>
      <c r="E10" s="10">
        <v>36</v>
      </c>
      <c r="F10" s="10">
        <v>4.25</v>
      </c>
      <c r="G10" s="15">
        <v>4.29</v>
      </c>
      <c r="H10" s="11">
        <f t="shared" si="0"/>
        <v>4.2619999999999996</v>
      </c>
      <c r="I10" s="11" t="s">
        <v>60</v>
      </c>
      <c r="J10" s="7" t="s">
        <v>112</v>
      </c>
      <c r="K10" s="17">
        <v>19</v>
      </c>
      <c r="L10" s="11">
        <f t="shared" si="4"/>
        <v>31.666666666666668</v>
      </c>
      <c r="M10" s="17">
        <v>6</v>
      </c>
      <c r="N10" s="11">
        <f t="shared" si="1"/>
        <v>9.2307692307692317</v>
      </c>
      <c r="O10" s="11">
        <v>7.2889999999999997</v>
      </c>
      <c r="P10" s="11">
        <f t="shared" si="2"/>
        <v>11.428347444339918</v>
      </c>
      <c r="Q10" s="11">
        <f t="shared" si="3"/>
        <v>52.325783341775818</v>
      </c>
      <c r="R10" s="11" t="s">
        <v>109</v>
      </c>
    </row>
    <row r="11" spans="1:18">
      <c r="A11" s="4">
        <v>10</v>
      </c>
      <c r="B11" s="9" t="s">
        <v>45</v>
      </c>
      <c r="C11" s="12" t="s">
        <v>56</v>
      </c>
      <c r="D11" s="15" t="s">
        <v>59</v>
      </c>
      <c r="E11" s="10">
        <v>39.5</v>
      </c>
      <c r="F11" s="10">
        <v>4.22</v>
      </c>
      <c r="G11" s="15">
        <v>4.2699999999999996</v>
      </c>
      <c r="H11" s="11">
        <f t="shared" si="0"/>
        <v>4.2349999999999994</v>
      </c>
      <c r="I11" s="11" t="s">
        <v>96</v>
      </c>
      <c r="J11" s="7" t="s">
        <v>110</v>
      </c>
      <c r="K11" s="17">
        <v>4</v>
      </c>
      <c r="L11" s="11">
        <f t="shared" si="4"/>
        <v>6.6666666666666661</v>
      </c>
      <c r="M11" s="17">
        <v>0</v>
      </c>
      <c r="N11" s="11">
        <f t="shared" si="1"/>
        <v>0</v>
      </c>
      <c r="O11" s="11">
        <v>9.3219999999999992</v>
      </c>
      <c r="P11" s="11">
        <f t="shared" si="2"/>
        <v>14.615867042960174</v>
      </c>
      <c r="Q11" s="11">
        <f t="shared" si="3"/>
        <v>21.28253370962684</v>
      </c>
      <c r="R11" s="11" t="s">
        <v>109</v>
      </c>
    </row>
    <row r="12" spans="1:18">
      <c r="A12" s="4">
        <v>11</v>
      </c>
      <c r="B12" s="4" t="s">
        <v>40</v>
      </c>
      <c r="C12" s="12" t="s">
        <v>55</v>
      </c>
      <c r="D12" s="15" t="s">
        <v>59</v>
      </c>
      <c r="E12" s="5">
        <v>33</v>
      </c>
      <c r="F12" s="5">
        <v>4.2</v>
      </c>
      <c r="G12" s="15">
        <v>4.2</v>
      </c>
      <c r="H12" s="7">
        <f t="shared" si="0"/>
        <v>4.2</v>
      </c>
      <c r="I12" s="7" t="s">
        <v>92</v>
      </c>
      <c r="J12" s="7" t="s">
        <v>112</v>
      </c>
      <c r="K12" s="18">
        <v>7</v>
      </c>
      <c r="L12" s="11">
        <f t="shared" si="4"/>
        <v>11.666666666666666</v>
      </c>
      <c r="M12" s="18">
        <v>6</v>
      </c>
      <c r="N12" s="11">
        <f t="shared" si="1"/>
        <v>9.2307692307692317</v>
      </c>
      <c r="O12" s="7">
        <v>7.9089999999999998</v>
      </c>
      <c r="P12" s="7">
        <f t="shared" si="2"/>
        <v>12.400439009093759</v>
      </c>
      <c r="Q12" s="7">
        <f t="shared" si="3"/>
        <v>33.297874906529657</v>
      </c>
      <c r="R12" s="7" t="s">
        <v>109</v>
      </c>
    </row>
    <row r="13" spans="1:18">
      <c r="A13" s="4">
        <v>12</v>
      </c>
      <c r="B13" s="9" t="s">
        <v>14</v>
      </c>
      <c r="C13" s="12" t="s">
        <v>56</v>
      </c>
      <c r="D13" s="15" t="s">
        <v>59</v>
      </c>
      <c r="E13" s="10">
        <v>41</v>
      </c>
      <c r="F13" s="10">
        <v>4.1900000000000004</v>
      </c>
      <c r="G13" s="15">
        <v>4.21</v>
      </c>
      <c r="H13" s="11">
        <f t="shared" si="0"/>
        <v>4.1959999999999997</v>
      </c>
      <c r="I13" s="11" t="s">
        <v>69</v>
      </c>
      <c r="J13" s="7" t="s">
        <v>110</v>
      </c>
      <c r="K13" s="17">
        <v>7.5</v>
      </c>
      <c r="L13" s="11">
        <f t="shared" si="4"/>
        <v>12.5</v>
      </c>
      <c r="M13" s="17">
        <v>0</v>
      </c>
      <c r="N13" s="11">
        <f t="shared" si="1"/>
        <v>0</v>
      </c>
      <c r="O13" s="11">
        <v>7.8390000000000004</v>
      </c>
      <c r="P13" s="11">
        <f t="shared" si="2"/>
        <v>12.290686735653811</v>
      </c>
      <c r="Q13" s="11">
        <f t="shared" si="3"/>
        <v>24.790686735653811</v>
      </c>
      <c r="R13" s="11" t="s">
        <v>109</v>
      </c>
    </row>
    <row r="14" spans="1:18">
      <c r="A14" s="4">
        <v>13</v>
      </c>
      <c r="B14" s="9" t="s">
        <v>37</v>
      </c>
      <c r="C14" s="12" t="s">
        <v>56</v>
      </c>
      <c r="D14" s="15" t="s">
        <v>59</v>
      </c>
      <c r="E14" s="10">
        <v>36.5</v>
      </c>
      <c r="F14" s="10">
        <v>4.18</v>
      </c>
      <c r="G14" s="15">
        <v>4.2</v>
      </c>
      <c r="H14" s="11">
        <f t="shared" si="0"/>
        <v>4.1859999999999999</v>
      </c>
      <c r="I14" s="11" t="s">
        <v>90</v>
      </c>
      <c r="J14" s="7" t="s">
        <v>112</v>
      </c>
      <c r="K14" s="17">
        <v>5.5</v>
      </c>
      <c r="L14" s="11">
        <f t="shared" si="4"/>
        <v>9.1666666666666661</v>
      </c>
      <c r="M14" s="17">
        <v>2</v>
      </c>
      <c r="N14" s="11">
        <f t="shared" si="1"/>
        <v>3.0769230769230771</v>
      </c>
      <c r="O14" s="11">
        <v>9.5670000000000002</v>
      </c>
      <c r="P14" s="11">
        <v>15</v>
      </c>
      <c r="Q14" s="11">
        <f t="shared" si="3"/>
        <v>27.243589743589745</v>
      </c>
      <c r="R14" s="11" t="s">
        <v>109</v>
      </c>
    </row>
    <row r="15" spans="1:18">
      <c r="A15" s="4">
        <v>14</v>
      </c>
      <c r="B15" s="4" t="s">
        <v>41</v>
      </c>
      <c r="C15" s="12" t="s">
        <v>55</v>
      </c>
      <c r="D15" s="15" t="s">
        <v>59</v>
      </c>
      <c r="E15" s="5">
        <v>40</v>
      </c>
      <c r="F15" s="5">
        <v>4.18</v>
      </c>
      <c r="G15" s="15">
        <v>4.1399999999999997</v>
      </c>
      <c r="H15" s="7">
        <f t="shared" si="0"/>
        <v>4.1679999999999993</v>
      </c>
      <c r="I15" s="7" t="s">
        <v>93</v>
      </c>
      <c r="J15" s="7" t="s">
        <v>112</v>
      </c>
      <c r="K15" s="18">
        <v>1</v>
      </c>
      <c r="L15" s="11">
        <f t="shared" si="4"/>
        <v>1.6666666666666665</v>
      </c>
      <c r="M15" s="18">
        <v>2</v>
      </c>
      <c r="N15" s="11">
        <f t="shared" si="1"/>
        <v>3.0769230769230771</v>
      </c>
      <c r="O15" s="7">
        <v>8.6850000000000005</v>
      </c>
      <c r="P15" s="7">
        <f t="shared" ref="P15:P50" si="5">O15/9.567*15</f>
        <v>13.617121354656632</v>
      </c>
      <c r="Q15" s="7">
        <f t="shared" si="3"/>
        <v>18.360711098246377</v>
      </c>
      <c r="R15" s="7" t="s">
        <v>110</v>
      </c>
    </row>
    <row r="16" spans="1:18">
      <c r="A16" s="4">
        <v>15</v>
      </c>
      <c r="B16" s="4" t="s">
        <v>43</v>
      </c>
      <c r="C16" s="12" t="s">
        <v>55</v>
      </c>
      <c r="D16" s="15" t="s">
        <v>59</v>
      </c>
      <c r="E16" s="5">
        <v>42.5</v>
      </c>
      <c r="F16" s="5">
        <v>4.12</v>
      </c>
      <c r="G16" s="15">
        <v>4.22</v>
      </c>
      <c r="H16" s="7">
        <f t="shared" si="0"/>
        <v>4.1499999999999995</v>
      </c>
      <c r="I16" s="7" t="s">
        <v>95</v>
      </c>
      <c r="J16" s="7" t="s">
        <v>112</v>
      </c>
      <c r="K16" s="18">
        <v>0</v>
      </c>
      <c r="L16" s="11">
        <f t="shared" si="4"/>
        <v>0</v>
      </c>
      <c r="M16" s="18">
        <v>26</v>
      </c>
      <c r="N16" s="7">
        <v>40</v>
      </c>
      <c r="O16" s="7">
        <v>8.7100000000000009</v>
      </c>
      <c r="P16" s="7">
        <f t="shared" si="5"/>
        <v>13.656318595170902</v>
      </c>
      <c r="Q16" s="7">
        <f t="shared" si="3"/>
        <v>53.656318595170902</v>
      </c>
      <c r="R16" s="7" t="s">
        <v>109</v>
      </c>
    </row>
    <row r="17" spans="1:18">
      <c r="A17" s="4">
        <v>16</v>
      </c>
      <c r="B17" s="9" t="s">
        <v>29</v>
      </c>
      <c r="C17" s="12" t="s">
        <v>56</v>
      </c>
      <c r="D17" s="15" t="s">
        <v>59</v>
      </c>
      <c r="E17" s="10">
        <v>41</v>
      </c>
      <c r="F17" s="10">
        <v>4.05</v>
      </c>
      <c r="G17" s="15">
        <v>4.13</v>
      </c>
      <c r="H17" s="11">
        <f t="shared" si="0"/>
        <v>4.0739999999999998</v>
      </c>
      <c r="I17" s="11" t="s">
        <v>83</v>
      </c>
      <c r="J17" s="7" t="s">
        <v>112</v>
      </c>
      <c r="K17" s="17">
        <v>6</v>
      </c>
      <c r="L17" s="11">
        <f t="shared" si="4"/>
        <v>10</v>
      </c>
      <c r="M17" s="17">
        <v>0</v>
      </c>
      <c r="N17" s="11">
        <f t="shared" ref="N17:N50" si="6">M17/26*40</f>
        <v>0</v>
      </c>
      <c r="O17" s="11">
        <v>8.3230000000000004</v>
      </c>
      <c r="P17" s="11">
        <f t="shared" si="5"/>
        <v>13.049545312010034</v>
      </c>
      <c r="Q17" s="11">
        <f t="shared" si="3"/>
        <v>23.049545312010032</v>
      </c>
      <c r="R17" s="11" t="s">
        <v>109</v>
      </c>
    </row>
    <row r="18" spans="1:18">
      <c r="A18" s="4">
        <v>17</v>
      </c>
      <c r="B18" s="4" t="s">
        <v>39</v>
      </c>
      <c r="C18" s="12" t="s">
        <v>55</v>
      </c>
      <c r="D18" s="15" t="s">
        <v>59</v>
      </c>
      <c r="E18" s="5">
        <v>39.5</v>
      </c>
      <c r="F18" s="5">
        <v>4.1100000000000003</v>
      </c>
      <c r="G18" s="15">
        <v>3.89</v>
      </c>
      <c r="H18" s="7">
        <f t="shared" si="0"/>
        <v>4.0440000000000005</v>
      </c>
      <c r="I18" s="7" t="s">
        <v>76</v>
      </c>
      <c r="J18" s="7" t="s">
        <v>110</v>
      </c>
      <c r="K18" s="18">
        <v>13</v>
      </c>
      <c r="L18" s="11">
        <f t="shared" si="4"/>
        <v>21.666666666666664</v>
      </c>
      <c r="M18" s="18">
        <v>6</v>
      </c>
      <c r="N18" s="11">
        <f t="shared" si="6"/>
        <v>9.2307692307692317</v>
      </c>
      <c r="O18" s="7">
        <v>9.1989999999999998</v>
      </c>
      <c r="P18" s="7">
        <f t="shared" si="5"/>
        <v>14.423016619629978</v>
      </c>
      <c r="Q18" s="7">
        <f t="shared" si="3"/>
        <v>45.320452517065874</v>
      </c>
      <c r="R18" s="7" t="s">
        <v>109</v>
      </c>
    </row>
    <row r="19" spans="1:18">
      <c r="A19" s="4">
        <v>18</v>
      </c>
      <c r="B19" s="4" t="s">
        <v>38</v>
      </c>
      <c r="C19" s="12" t="s">
        <v>56</v>
      </c>
      <c r="D19" s="15" t="s">
        <v>59</v>
      </c>
      <c r="E19" s="5">
        <v>37</v>
      </c>
      <c r="F19" s="5">
        <v>4.01</v>
      </c>
      <c r="G19" s="15">
        <v>4.01</v>
      </c>
      <c r="H19" s="7">
        <f t="shared" si="0"/>
        <v>4.01</v>
      </c>
      <c r="I19" s="7" t="s">
        <v>91</v>
      </c>
      <c r="J19" s="7" t="s">
        <v>112</v>
      </c>
      <c r="K19" s="18">
        <v>0</v>
      </c>
      <c r="L19" s="11">
        <f t="shared" si="4"/>
        <v>0</v>
      </c>
      <c r="M19" s="18">
        <v>0</v>
      </c>
      <c r="N19" s="11">
        <f t="shared" si="6"/>
        <v>0</v>
      </c>
      <c r="O19" s="7">
        <v>7.8810000000000002</v>
      </c>
      <c r="P19" s="7">
        <f t="shared" si="5"/>
        <v>12.356538099717781</v>
      </c>
      <c r="Q19" s="7">
        <f t="shared" si="3"/>
        <v>12.356538099717781</v>
      </c>
      <c r="R19" s="7" t="s">
        <v>110</v>
      </c>
    </row>
    <row r="20" spans="1:18">
      <c r="A20" s="4">
        <v>19</v>
      </c>
      <c r="B20" s="4" t="s">
        <v>22</v>
      </c>
      <c r="C20" s="12" t="s">
        <v>55</v>
      </c>
      <c r="D20" s="15" t="s">
        <v>59</v>
      </c>
      <c r="E20" s="5">
        <v>33.5</v>
      </c>
      <c r="F20" s="5">
        <v>3.98</v>
      </c>
      <c r="G20" s="15">
        <v>4.01</v>
      </c>
      <c r="H20" s="7">
        <f t="shared" si="0"/>
        <v>3.9889999999999999</v>
      </c>
      <c r="I20" s="7" t="s">
        <v>76</v>
      </c>
      <c r="J20" s="7" t="s">
        <v>110</v>
      </c>
      <c r="K20" s="18">
        <v>0</v>
      </c>
      <c r="L20" s="11">
        <f t="shared" si="4"/>
        <v>0</v>
      </c>
      <c r="M20" s="18">
        <v>0</v>
      </c>
      <c r="N20" s="11">
        <f t="shared" si="6"/>
        <v>0</v>
      </c>
      <c r="O20" s="7">
        <v>7.8979999999999997</v>
      </c>
      <c r="P20" s="7">
        <f t="shared" si="5"/>
        <v>12.383192223267482</v>
      </c>
      <c r="Q20" s="7">
        <f t="shared" si="3"/>
        <v>12.383192223267482</v>
      </c>
      <c r="R20" s="7" t="s">
        <v>110</v>
      </c>
    </row>
    <row r="21" spans="1:18">
      <c r="A21" s="4">
        <v>20</v>
      </c>
      <c r="B21" s="4" t="s">
        <v>16</v>
      </c>
      <c r="C21" s="12" t="s">
        <v>55</v>
      </c>
      <c r="D21" s="15" t="s">
        <v>59</v>
      </c>
      <c r="E21" s="5">
        <v>48.5</v>
      </c>
      <c r="F21" s="5">
        <v>3.96</v>
      </c>
      <c r="G21" s="15">
        <v>4.05</v>
      </c>
      <c r="H21" s="7">
        <f t="shared" si="0"/>
        <v>3.9869999999999997</v>
      </c>
      <c r="I21" s="7" t="s">
        <v>71</v>
      </c>
      <c r="J21" s="7" t="s">
        <v>112</v>
      </c>
      <c r="K21" s="18">
        <v>0</v>
      </c>
      <c r="L21" s="11">
        <f t="shared" si="4"/>
        <v>0</v>
      </c>
      <c r="M21" s="18">
        <v>0</v>
      </c>
      <c r="N21" s="11">
        <f t="shared" si="6"/>
        <v>0</v>
      </c>
      <c r="O21" s="7">
        <v>8.6809999999999992</v>
      </c>
      <c r="P21" s="7">
        <f t="shared" si="5"/>
        <v>13.610849796174348</v>
      </c>
      <c r="Q21" s="7">
        <f t="shared" si="3"/>
        <v>13.610849796174348</v>
      </c>
      <c r="R21" s="7" t="s">
        <v>110</v>
      </c>
    </row>
    <row r="22" spans="1:18">
      <c r="A22" s="4">
        <v>21</v>
      </c>
      <c r="B22" s="4" t="s">
        <v>15</v>
      </c>
      <c r="C22" s="12" t="s">
        <v>56</v>
      </c>
      <c r="D22" s="15" t="s">
        <v>59</v>
      </c>
      <c r="E22" s="5">
        <v>43.5</v>
      </c>
      <c r="F22" s="5">
        <v>3.98</v>
      </c>
      <c r="G22" s="15">
        <v>3.94</v>
      </c>
      <c r="H22" s="7">
        <f t="shared" si="0"/>
        <v>3.968</v>
      </c>
      <c r="I22" s="7" t="s">
        <v>70</v>
      </c>
      <c r="J22" s="7" t="s">
        <v>110</v>
      </c>
      <c r="K22" s="18">
        <v>5</v>
      </c>
      <c r="L22" s="11">
        <f t="shared" si="4"/>
        <v>8.3333333333333321</v>
      </c>
      <c r="M22" s="18">
        <v>0</v>
      </c>
      <c r="N22" s="11">
        <f t="shared" si="6"/>
        <v>0</v>
      </c>
      <c r="O22" s="7">
        <v>8.2360000000000007</v>
      </c>
      <c r="P22" s="7">
        <f t="shared" si="5"/>
        <v>12.913138915020383</v>
      </c>
      <c r="Q22" s="7">
        <f t="shared" si="3"/>
        <v>21.246472248353715</v>
      </c>
      <c r="R22" s="7" t="s">
        <v>110</v>
      </c>
    </row>
    <row r="23" spans="1:18">
      <c r="A23" s="4">
        <v>22</v>
      </c>
      <c r="B23" s="4" t="s">
        <v>34</v>
      </c>
      <c r="C23" s="12" t="s">
        <v>56</v>
      </c>
      <c r="D23" s="15" t="s">
        <v>59</v>
      </c>
      <c r="E23" s="5">
        <v>39</v>
      </c>
      <c r="F23" s="5">
        <v>3.93</v>
      </c>
      <c r="G23" s="15">
        <v>4.04</v>
      </c>
      <c r="H23" s="7">
        <f t="shared" si="0"/>
        <v>3.9630000000000001</v>
      </c>
      <c r="I23" s="7" t="s">
        <v>88</v>
      </c>
      <c r="J23" s="7" t="s">
        <v>110</v>
      </c>
      <c r="K23" s="18">
        <v>1</v>
      </c>
      <c r="L23" s="11">
        <f t="shared" si="4"/>
        <v>1.6666666666666665</v>
      </c>
      <c r="M23" s="18">
        <v>0</v>
      </c>
      <c r="N23" s="11">
        <f t="shared" si="6"/>
        <v>0</v>
      </c>
      <c r="O23" s="7">
        <v>8.7550000000000008</v>
      </c>
      <c r="P23" s="7">
        <f t="shared" si="5"/>
        <v>13.726873628096584</v>
      </c>
      <c r="Q23" s="7">
        <f t="shared" si="3"/>
        <v>15.39354029476325</v>
      </c>
      <c r="R23" s="7" t="s">
        <v>110</v>
      </c>
    </row>
    <row r="24" spans="1:18">
      <c r="A24" s="4">
        <v>23</v>
      </c>
      <c r="B24" s="4" t="s">
        <v>27</v>
      </c>
      <c r="C24" s="12" t="s">
        <v>56</v>
      </c>
      <c r="D24" s="15" t="s">
        <v>59</v>
      </c>
      <c r="E24" s="5">
        <v>35</v>
      </c>
      <c r="F24" s="5">
        <v>3.96</v>
      </c>
      <c r="G24" s="15">
        <v>3.94</v>
      </c>
      <c r="H24" s="7">
        <f t="shared" si="0"/>
        <v>3.9539999999999997</v>
      </c>
      <c r="I24" s="7" t="s">
        <v>81</v>
      </c>
      <c r="J24" s="7" t="s">
        <v>112</v>
      </c>
      <c r="K24" s="18">
        <v>0</v>
      </c>
      <c r="L24" s="11">
        <f t="shared" si="4"/>
        <v>0</v>
      </c>
      <c r="M24" s="18">
        <v>0</v>
      </c>
      <c r="N24" s="11">
        <f t="shared" si="6"/>
        <v>0</v>
      </c>
      <c r="O24" s="7">
        <v>8.5489999999999995</v>
      </c>
      <c r="P24" s="7">
        <f t="shared" si="5"/>
        <v>13.403888366259014</v>
      </c>
      <c r="Q24" s="7">
        <f t="shared" si="3"/>
        <v>13.403888366259014</v>
      </c>
      <c r="R24" s="7" t="s">
        <v>110</v>
      </c>
    </row>
    <row r="25" spans="1:18">
      <c r="A25" s="4">
        <v>24</v>
      </c>
      <c r="B25" s="4" t="s">
        <v>44</v>
      </c>
      <c r="C25" s="12" t="s">
        <v>56</v>
      </c>
      <c r="D25" s="15" t="s">
        <v>59</v>
      </c>
      <c r="E25" s="5">
        <v>41.5</v>
      </c>
      <c r="F25" s="5">
        <v>4</v>
      </c>
      <c r="G25" s="15">
        <v>3.76</v>
      </c>
      <c r="H25" s="7">
        <f t="shared" si="0"/>
        <v>3.9279999999999999</v>
      </c>
      <c r="I25" s="7" t="s">
        <v>95</v>
      </c>
      <c r="J25" s="7" t="s">
        <v>112</v>
      </c>
      <c r="K25" s="18">
        <v>0</v>
      </c>
      <c r="L25" s="11">
        <f t="shared" si="4"/>
        <v>0</v>
      </c>
      <c r="M25" s="18">
        <v>0</v>
      </c>
      <c r="N25" s="11">
        <f t="shared" si="6"/>
        <v>0</v>
      </c>
      <c r="O25" s="7">
        <v>8.4169999999999998</v>
      </c>
      <c r="P25" s="7">
        <f t="shared" si="5"/>
        <v>13.196926936343679</v>
      </c>
      <c r="Q25" s="7">
        <f t="shared" si="3"/>
        <v>13.196926936343679</v>
      </c>
      <c r="R25" s="7" t="s">
        <v>110</v>
      </c>
    </row>
    <row r="26" spans="1:18">
      <c r="A26" s="4">
        <v>25</v>
      </c>
      <c r="B26" s="4" t="s">
        <v>31</v>
      </c>
      <c r="C26" s="12" t="s">
        <v>55</v>
      </c>
      <c r="D26" s="15" t="s">
        <v>59</v>
      </c>
      <c r="E26" s="5">
        <v>47</v>
      </c>
      <c r="F26" s="5">
        <v>3.93</v>
      </c>
      <c r="G26" s="15">
        <v>3.91</v>
      </c>
      <c r="H26" s="7">
        <f t="shared" si="0"/>
        <v>3.9239999999999999</v>
      </c>
      <c r="I26" s="7" t="s">
        <v>85</v>
      </c>
      <c r="J26" s="7" t="s">
        <v>112</v>
      </c>
      <c r="K26" s="18">
        <v>0</v>
      </c>
      <c r="L26" s="11">
        <f t="shared" si="4"/>
        <v>0</v>
      </c>
      <c r="M26" s="18">
        <v>1</v>
      </c>
      <c r="N26" s="11">
        <f t="shared" si="6"/>
        <v>1.5384615384615385</v>
      </c>
      <c r="O26" s="7">
        <v>7.8970000000000002</v>
      </c>
      <c r="P26" s="7">
        <f t="shared" si="5"/>
        <v>12.381624333646911</v>
      </c>
      <c r="Q26" s="7">
        <f t="shared" si="3"/>
        <v>13.92008587210845</v>
      </c>
      <c r="R26" s="7" t="s">
        <v>110</v>
      </c>
    </row>
    <row r="27" spans="1:18">
      <c r="A27" s="4">
        <v>26</v>
      </c>
      <c r="B27" s="4" t="s">
        <v>30</v>
      </c>
      <c r="C27" s="12" t="s">
        <v>55</v>
      </c>
      <c r="D27" s="15" t="s">
        <v>59</v>
      </c>
      <c r="E27" s="5">
        <v>36.5</v>
      </c>
      <c r="F27" s="5">
        <v>3.9</v>
      </c>
      <c r="G27" s="15">
        <v>3.91</v>
      </c>
      <c r="H27" s="7">
        <f t="shared" si="0"/>
        <v>3.903</v>
      </c>
      <c r="I27" s="7" t="s">
        <v>84</v>
      </c>
      <c r="J27" s="7" t="s">
        <v>112</v>
      </c>
      <c r="K27" s="18">
        <v>3</v>
      </c>
      <c r="L27" s="11">
        <f t="shared" si="4"/>
        <v>5</v>
      </c>
      <c r="M27" s="18">
        <v>4</v>
      </c>
      <c r="N27" s="11">
        <f t="shared" si="6"/>
        <v>6.1538461538461542</v>
      </c>
      <c r="O27" s="7">
        <v>8.0500000000000007</v>
      </c>
      <c r="P27" s="7">
        <f t="shared" si="5"/>
        <v>12.621511445594232</v>
      </c>
      <c r="Q27" s="7">
        <f t="shared" si="3"/>
        <v>23.775357599440383</v>
      </c>
      <c r="R27" s="7" t="s">
        <v>109</v>
      </c>
    </row>
    <row r="28" spans="1:18">
      <c r="A28" s="4">
        <v>27</v>
      </c>
      <c r="B28" s="4" t="s">
        <v>52</v>
      </c>
      <c r="C28" s="12" t="s">
        <v>56</v>
      </c>
      <c r="D28" s="15" t="s">
        <v>59</v>
      </c>
      <c r="E28" s="5">
        <v>36</v>
      </c>
      <c r="F28" s="5">
        <v>3.87</v>
      </c>
      <c r="G28" s="15">
        <v>3.87</v>
      </c>
      <c r="H28" s="7">
        <f t="shared" si="0"/>
        <v>3.87</v>
      </c>
      <c r="I28" s="7" t="s">
        <v>91</v>
      </c>
      <c r="J28" s="7" t="s">
        <v>112</v>
      </c>
      <c r="K28" s="18">
        <v>0</v>
      </c>
      <c r="L28" s="11">
        <f t="shared" si="4"/>
        <v>0</v>
      </c>
      <c r="M28" s="18">
        <v>0</v>
      </c>
      <c r="N28" s="11">
        <f t="shared" si="6"/>
        <v>0</v>
      </c>
      <c r="O28" s="7">
        <v>9.1259999999999994</v>
      </c>
      <c r="P28" s="7">
        <f t="shared" si="5"/>
        <v>14.308560677328314</v>
      </c>
      <c r="Q28" s="7">
        <f t="shared" si="3"/>
        <v>14.308560677328314</v>
      </c>
      <c r="R28" s="7" t="s">
        <v>110</v>
      </c>
    </row>
    <row r="29" spans="1:18">
      <c r="A29" s="4">
        <v>28</v>
      </c>
      <c r="B29" s="9" t="s">
        <v>36</v>
      </c>
      <c r="C29" s="12" t="s">
        <v>55</v>
      </c>
      <c r="D29" s="15" t="s">
        <v>59</v>
      </c>
      <c r="E29" s="10">
        <v>34</v>
      </c>
      <c r="F29" s="10">
        <v>3.85</v>
      </c>
      <c r="G29" s="15">
        <v>3.85</v>
      </c>
      <c r="H29" s="11">
        <f t="shared" si="0"/>
        <v>3.8499999999999996</v>
      </c>
      <c r="I29" s="11" t="s">
        <v>67</v>
      </c>
      <c r="J29" s="7" t="s">
        <v>112</v>
      </c>
      <c r="K29" s="17">
        <v>1</v>
      </c>
      <c r="L29" s="11">
        <f t="shared" si="4"/>
        <v>1.6666666666666665</v>
      </c>
      <c r="M29" s="17">
        <v>4</v>
      </c>
      <c r="N29" s="11">
        <f t="shared" si="6"/>
        <v>6.1538461538461542</v>
      </c>
      <c r="O29" s="11">
        <v>7.7519999999999998</v>
      </c>
      <c r="P29" s="11">
        <f t="shared" si="5"/>
        <v>12.154280338664158</v>
      </c>
      <c r="Q29" s="11">
        <f t="shared" si="3"/>
        <v>19.974793159176979</v>
      </c>
      <c r="R29" s="11" t="s">
        <v>110</v>
      </c>
    </row>
    <row r="30" spans="1:18">
      <c r="A30" s="4">
        <v>29</v>
      </c>
      <c r="B30" s="4" t="s">
        <v>6</v>
      </c>
      <c r="C30" s="12" t="s">
        <v>55</v>
      </c>
      <c r="D30" s="15" t="s">
        <v>59</v>
      </c>
      <c r="E30" s="5">
        <v>34</v>
      </c>
      <c r="F30" s="5">
        <v>3.81</v>
      </c>
      <c r="G30" s="15">
        <v>3.81</v>
      </c>
      <c r="H30" s="7">
        <f t="shared" si="0"/>
        <v>3.8099999999999996</v>
      </c>
      <c r="I30" s="7" t="s">
        <v>61</v>
      </c>
      <c r="J30" s="7" t="s">
        <v>110</v>
      </c>
      <c r="K30" s="18">
        <v>7</v>
      </c>
      <c r="L30" s="11">
        <f t="shared" si="4"/>
        <v>11.666666666666666</v>
      </c>
      <c r="M30" s="18">
        <v>0</v>
      </c>
      <c r="N30" s="11">
        <f t="shared" si="6"/>
        <v>0</v>
      </c>
      <c r="O30" s="7">
        <v>8.5630000000000006</v>
      </c>
      <c r="P30" s="7">
        <f t="shared" si="5"/>
        <v>13.425838820947005</v>
      </c>
      <c r="Q30" s="7">
        <f t="shared" si="3"/>
        <v>25.092505487613671</v>
      </c>
      <c r="R30" s="7" t="s">
        <v>109</v>
      </c>
    </row>
    <row r="31" spans="1:18">
      <c r="A31" s="4">
        <v>30</v>
      </c>
      <c r="B31" s="4" t="s">
        <v>48</v>
      </c>
      <c r="C31" s="12" t="s">
        <v>56</v>
      </c>
      <c r="D31" s="15" t="s">
        <v>59</v>
      </c>
      <c r="E31" s="5">
        <v>40</v>
      </c>
      <c r="F31" s="5">
        <v>3.8</v>
      </c>
      <c r="G31" s="15">
        <v>3.81</v>
      </c>
      <c r="H31" s="7">
        <f t="shared" si="0"/>
        <v>3.8029999999999999</v>
      </c>
      <c r="I31" s="7" t="s">
        <v>99</v>
      </c>
      <c r="J31" s="11" t="s">
        <v>109</v>
      </c>
      <c r="K31" s="18">
        <v>0</v>
      </c>
      <c r="L31" s="11">
        <f t="shared" si="4"/>
        <v>0</v>
      </c>
      <c r="M31" s="18">
        <v>0</v>
      </c>
      <c r="N31" s="11">
        <f t="shared" si="6"/>
        <v>0</v>
      </c>
      <c r="O31" s="7">
        <v>8.5250000000000004</v>
      </c>
      <c r="P31" s="7">
        <f t="shared" si="5"/>
        <v>13.366259015365319</v>
      </c>
      <c r="Q31" s="7">
        <f t="shared" si="3"/>
        <v>13.366259015365319</v>
      </c>
      <c r="R31" s="7" t="s">
        <v>110</v>
      </c>
    </row>
    <row r="32" spans="1:18">
      <c r="A32" s="4">
        <v>31</v>
      </c>
      <c r="B32" s="4" t="s">
        <v>32</v>
      </c>
      <c r="C32" s="12" t="s">
        <v>56</v>
      </c>
      <c r="D32" s="15" t="s">
        <v>59</v>
      </c>
      <c r="E32" s="5">
        <v>33</v>
      </c>
      <c r="F32" s="5">
        <v>3.75</v>
      </c>
      <c r="G32" s="15">
        <v>3.75</v>
      </c>
      <c r="H32" s="7">
        <f t="shared" si="0"/>
        <v>3.75</v>
      </c>
      <c r="I32" s="7" t="s">
        <v>86</v>
      </c>
      <c r="J32" s="7" t="s">
        <v>112</v>
      </c>
      <c r="K32" s="18">
        <v>11</v>
      </c>
      <c r="L32" s="11">
        <f t="shared" si="4"/>
        <v>18.333333333333332</v>
      </c>
      <c r="M32" s="18">
        <v>0</v>
      </c>
      <c r="N32" s="11">
        <f t="shared" si="6"/>
        <v>0</v>
      </c>
      <c r="O32" s="7">
        <v>7.9610000000000003</v>
      </c>
      <c r="P32" s="7">
        <f t="shared" si="5"/>
        <v>12.481969269363438</v>
      </c>
      <c r="Q32" s="7">
        <f t="shared" si="3"/>
        <v>30.815302602696768</v>
      </c>
      <c r="R32" s="7" t="s">
        <v>109</v>
      </c>
    </row>
    <row r="33" spans="1:18">
      <c r="A33" s="4">
        <v>32</v>
      </c>
      <c r="B33" s="4" t="s">
        <v>12</v>
      </c>
      <c r="C33" s="12" t="s">
        <v>55</v>
      </c>
      <c r="D33" s="15" t="s">
        <v>59</v>
      </c>
      <c r="E33" s="5">
        <v>37</v>
      </c>
      <c r="F33" s="5">
        <v>3.72</v>
      </c>
      <c r="G33" s="15">
        <v>3.72</v>
      </c>
      <c r="H33" s="7">
        <f t="shared" si="0"/>
        <v>3.72</v>
      </c>
      <c r="I33" s="7" t="s">
        <v>67</v>
      </c>
      <c r="J33" s="7" t="s">
        <v>112</v>
      </c>
      <c r="K33" s="18">
        <v>0</v>
      </c>
      <c r="L33" s="11">
        <f t="shared" si="4"/>
        <v>0</v>
      </c>
      <c r="M33" s="18">
        <v>0</v>
      </c>
      <c r="N33" s="11">
        <f t="shared" si="6"/>
        <v>0</v>
      </c>
      <c r="O33" s="7">
        <v>7.6360000000000001</v>
      </c>
      <c r="P33" s="7">
        <f t="shared" si="5"/>
        <v>11.972405142677955</v>
      </c>
      <c r="Q33" s="7">
        <f t="shared" si="3"/>
        <v>11.972405142677955</v>
      </c>
      <c r="R33" s="7" t="s">
        <v>110</v>
      </c>
    </row>
    <row r="34" spans="1:18">
      <c r="A34" s="4">
        <v>33</v>
      </c>
      <c r="B34" s="4" t="s">
        <v>24</v>
      </c>
      <c r="C34" s="12" t="s">
        <v>56</v>
      </c>
      <c r="D34" s="15" t="s">
        <v>59</v>
      </c>
      <c r="E34" s="5">
        <v>29</v>
      </c>
      <c r="F34" s="5">
        <v>3.68</v>
      </c>
      <c r="G34" s="15">
        <v>3.68</v>
      </c>
      <c r="H34" s="7">
        <f t="shared" ref="H34:H65" si="7">F34*0.7+G34*0.3</f>
        <v>3.68</v>
      </c>
      <c r="I34" s="7" t="s">
        <v>78</v>
      </c>
      <c r="J34" s="7" t="s">
        <v>110</v>
      </c>
      <c r="K34" s="18">
        <v>6</v>
      </c>
      <c r="L34" s="11">
        <f t="shared" si="4"/>
        <v>10</v>
      </c>
      <c r="M34" s="18">
        <v>0</v>
      </c>
      <c r="N34" s="11">
        <f t="shared" si="6"/>
        <v>0</v>
      </c>
      <c r="O34" s="7">
        <v>7.6150000000000002</v>
      </c>
      <c r="P34" s="7">
        <f t="shared" si="5"/>
        <v>11.939479460645972</v>
      </c>
      <c r="Q34" s="7">
        <f t="shared" ref="Q34:Q65" si="8">L34+N34+P34</f>
        <v>21.93947946064597</v>
      </c>
      <c r="R34" s="7" t="s">
        <v>109</v>
      </c>
    </row>
    <row r="35" spans="1:18">
      <c r="A35" s="4">
        <v>34</v>
      </c>
      <c r="B35" s="4" t="s">
        <v>23</v>
      </c>
      <c r="C35" s="12" t="s">
        <v>55</v>
      </c>
      <c r="D35" s="15" t="s">
        <v>59</v>
      </c>
      <c r="E35" s="5">
        <v>34</v>
      </c>
      <c r="F35" s="5">
        <v>3.65</v>
      </c>
      <c r="G35" s="15">
        <v>3.67</v>
      </c>
      <c r="H35" s="7">
        <f t="shared" si="7"/>
        <v>3.6559999999999997</v>
      </c>
      <c r="I35" s="7" t="s">
        <v>77</v>
      </c>
      <c r="J35" s="7" t="s">
        <v>110</v>
      </c>
      <c r="K35" s="18">
        <v>0</v>
      </c>
      <c r="L35" s="11">
        <f t="shared" si="4"/>
        <v>0</v>
      </c>
      <c r="M35" s="18">
        <v>0</v>
      </c>
      <c r="N35" s="11">
        <f t="shared" si="6"/>
        <v>0</v>
      </c>
      <c r="O35" s="7">
        <v>8.7460000000000004</v>
      </c>
      <c r="P35" s="7">
        <f t="shared" si="5"/>
        <v>13.712762621511446</v>
      </c>
      <c r="Q35" s="7">
        <f t="shared" si="8"/>
        <v>13.712762621511446</v>
      </c>
      <c r="R35" s="7" t="s">
        <v>110</v>
      </c>
    </row>
    <row r="36" spans="1:18">
      <c r="A36" s="4">
        <v>35</v>
      </c>
      <c r="B36" s="4" t="s">
        <v>4</v>
      </c>
      <c r="C36" s="12" t="s">
        <v>55</v>
      </c>
      <c r="D36" s="15" t="s">
        <v>59</v>
      </c>
      <c r="E36" s="5">
        <v>45.5</v>
      </c>
      <c r="F36" s="5">
        <v>3.7</v>
      </c>
      <c r="G36" s="15">
        <v>3.54</v>
      </c>
      <c r="H36" s="7">
        <f t="shared" si="7"/>
        <v>3.6520000000000001</v>
      </c>
      <c r="I36" s="7"/>
      <c r="J36" s="7" t="s">
        <v>113</v>
      </c>
      <c r="K36" s="18">
        <v>9</v>
      </c>
      <c r="L36" s="11">
        <f t="shared" si="4"/>
        <v>15</v>
      </c>
      <c r="M36" s="18">
        <v>6</v>
      </c>
      <c r="N36" s="11">
        <f t="shared" si="6"/>
        <v>9.2307692307692317</v>
      </c>
      <c r="O36" s="7">
        <v>8.51</v>
      </c>
      <c r="P36" s="7">
        <f t="shared" si="5"/>
        <v>13.342740671056756</v>
      </c>
      <c r="Q36" s="7">
        <f t="shared" si="8"/>
        <v>37.573509901825986</v>
      </c>
      <c r="R36" s="7" t="s">
        <v>109</v>
      </c>
    </row>
    <row r="37" spans="1:18">
      <c r="A37" s="4">
        <v>36</v>
      </c>
      <c r="B37" s="4" t="s">
        <v>51</v>
      </c>
      <c r="C37" s="12" t="s">
        <v>56</v>
      </c>
      <c r="D37" s="15" t="s">
        <v>59</v>
      </c>
      <c r="E37" s="5">
        <v>42</v>
      </c>
      <c r="F37" s="5">
        <v>3.58</v>
      </c>
      <c r="G37" s="15">
        <v>3.59</v>
      </c>
      <c r="H37" s="7">
        <f t="shared" si="7"/>
        <v>3.5829999999999997</v>
      </c>
      <c r="I37" s="7" t="s">
        <v>101</v>
      </c>
      <c r="J37" s="7" t="s">
        <v>110</v>
      </c>
      <c r="K37" s="18">
        <v>0</v>
      </c>
      <c r="L37" s="11">
        <f t="shared" si="4"/>
        <v>0</v>
      </c>
      <c r="M37" s="18">
        <v>0</v>
      </c>
      <c r="N37" s="11">
        <f t="shared" si="6"/>
        <v>0</v>
      </c>
      <c r="O37" s="7">
        <v>8.5350000000000001</v>
      </c>
      <c r="P37" s="7">
        <f t="shared" si="5"/>
        <v>13.381937911571026</v>
      </c>
      <c r="Q37" s="7">
        <f t="shared" si="8"/>
        <v>13.381937911571026</v>
      </c>
      <c r="R37" s="7" t="s">
        <v>110</v>
      </c>
    </row>
    <row r="38" spans="1:18">
      <c r="A38" s="4">
        <v>37</v>
      </c>
      <c r="B38" s="4" t="s">
        <v>35</v>
      </c>
      <c r="C38" s="12" t="s">
        <v>56</v>
      </c>
      <c r="D38" s="15" t="s">
        <v>59</v>
      </c>
      <c r="E38" s="5">
        <v>45.5</v>
      </c>
      <c r="F38" s="5">
        <v>3.61</v>
      </c>
      <c r="G38" s="15">
        <v>3.44</v>
      </c>
      <c r="H38" s="7">
        <f t="shared" si="7"/>
        <v>3.5589999999999997</v>
      </c>
      <c r="I38" s="7" t="s">
        <v>89</v>
      </c>
      <c r="J38" s="7" t="s">
        <v>110</v>
      </c>
      <c r="K38" s="18">
        <v>2</v>
      </c>
      <c r="L38" s="11">
        <f t="shared" si="4"/>
        <v>3.333333333333333</v>
      </c>
      <c r="M38" s="18">
        <v>0</v>
      </c>
      <c r="N38" s="11">
        <f t="shared" si="6"/>
        <v>0</v>
      </c>
      <c r="O38" s="7">
        <v>8.3279999999999994</v>
      </c>
      <c r="P38" s="7">
        <f t="shared" si="5"/>
        <v>13.057384760112885</v>
      </c>
      <c r="Q38" s="7">
        <f t="shared" si="8"/>
        <v>16.390718093446218</v>
      </c>
      <c r="R38" s="7" t="s">
        <v>110</v>
      </c>
    </row>
    <row r="39" spans="1:18">
      <c r="A39" s="4">
        <v>38</v>
      </c>
      <c r="B39" s="4" t="s">
        <v>7</v>
      </c>
      <c r="C39" s="12" t="s">
        <v>56</v>
      </c>
      <c r="D39" s="15" t="s">
        <v>59</v>
      </c>
      <c r="E39" s="5">
        <v>31.5</v>
      </c>
      <c r="F39" s="5">
        <v>3.49</v>
      </c>
      <c r="G39" s="15">
        <v>3.48</v>
      </c>
      <c r="H39" s="7">
        <f t="shared" si="7"/>
        <v>3.4870000000000001</v>
      </c>
      <c r="I39" s="7" t="s">
        <v>62</v>
      </c>
      <c r="J39" s="7" t="s">
        <v>112</v>
      </c>
      <c r="K39" s="18">
        <v>0</v>
      </c>
      <c r="L39" s="11">
        <f t="shared" si="4"/>
        <v>0</v>
      </c>
      <c r="M39" s="18">
        <v>0</v>
      </c>
      <c r="N39" s="11">
        <f t="shared" si="6"/>
        <v>0</v>
      </c>
      <c r="O39" s="7">
        <v>7.274</v>
      </c>
      <c r="P39" s="7">
        <f t="shared" si="5"/>
        <v>11.404829100031359</v>
      </c>
      <c r="Q39" s="7">
        <f t="shared" si="8"/>
        <v>11.404829100031359</v>
      </c>
      <c r="R39" s="7" t="s">
        <v>110</v>
      </c>
    </row>
    <row r="40" spans="1:18">
      <c r="A40" s="4">
        <v>39</v>
      </c>
      <c r="B40" s="4" t="s">
        <v>18</v>
      </c>
      <c r="C40" s="12" t="s">
        <v>56</v>
      </c>
      <c r="D40" s="15" t="s">
        <v>59</v>
      </c>
      <c r="E40" s="5">
        <v>38</v>
      </c>
      <c r="F40" s="5">
        <v>3.48</v>
      </c>
      <c r="G40" s="15">
        <v>3.47</v>
      </c>
      <c r="H40" s="7">
        <f t="shared" si="7"/>
        <v>3.4769999999999999</v>
      </c>
      <c r="I40" s="7" t="s">
        <v>71</v>
      </c>
      <c r="J40" s="7" t="s">
        <v>112</v>
      </c>
      <c r="K40" s="18">
        <v>11</v>
      </c>
      <c r="L40" s="11">
        <f t="shared" si="4"/>
        <v>18.333333333333332</v>
      </c>
      <c r="M40" s="18">
        <v>0</v>
      </c>
      <c r="N40" s="11">
        <f t="shared" si="6"/>
        <v>0</v>
      </c>
      <c r="O40" s="7">
        <v>8.1219999999999999</v>
      </c>
      <c r="P40" s="7">
        <f t="shared" si="5"/>
        <v>12.734399498275321</v>
      </c>
      <c r="Q40" s="7">
        <f t="shared" si="8"/>
        <v>31.067732831608652</v>
      </c>
      <c r="R40" s="7" t="s">
        <v>109</v>
      </c>
    </row>
    <row r="41" spans="1:18">
      <c r="A41" s="4">
        <v>40</v>
      </c>
      <c r="B41" s="4" t="s">
        <v>10</v>
      </c>
      <c r="C41" s="12" t="s">
        <v>56</v>
      </c>
      <c r="D41" s="15" t="s">
        <v>59</v>
      </c>
      <c r="E41" s="5">
        <v>44</v>
      </c>
      <c r="F41" s="5">
        <v>3.42</v>
      </c>
      <c r="G41" s="15">
        <v>3.45</v>
      </c>
      <c r="H41" s="7">
        <f t="shared" si="7"/>
        <v>3.4289999999999994</v>
      </c>
      <c r="I41" s="7" t="s">
        <v>65</v>
      </c>
      <c r="J41" s="7" t="s">
        <v>112</v>
      </c>
      <c r="K41" s="18">
        <v>0</v>
      </c>
      <c r="L41" s="11">
        <f t="shared" si="4"/>
        <v>0</v>
      </c>
      <c r="M41" s="18">
        <v>0</v>
      </c>
      <c r="N41" s="11">
        <f t="shared" si="6"/>
        <v>0</v>
      </c>
      <c r="O41" s="7">
        <v>7.048</v>
      </c>
      <c r="P41" s="7">
        <f t="shared" si="5"/>
        <v>11.050486045782378</v>
      </c>
      <c r="Q41" s="7">
        <f t="shared" si="8"/>
        <v>11.050486045782378</v>
      </c>
      <c r="R41" s="7" t="s">
        <v>110</v>
      </c>
    </row>
    <row r="42" spans="1:18">
      <c r="A42" s="4">
        <v>41</v>
      </c>
      <c r="B42" s="4" t="s">
        <v>49</v>
      </c>
      <c r="C42" s="12" t="s">
        <v>56</v>
      </c>
      <c r="D42" s="15" t="s">
        <v>59</v>
      </c>
      <c r="E42" s="5">
        <v>36</v>
      </c>
      <c r="F42" s="5">
        <v>3.43</v>
      </c>
      <c r="G42" s="15">
        <v>3.09</v>
      </c>
      <c r="H42" s="7">
        <f t="shared" si="7"/>
        <v>3.3279999999999998</v>
      </c>
      <c r="I42" s="7" t="s">
        <v>95</v>
      </c>
      <c r="J42" s="7" t="s">
        <v>112</v>
      </c>
      <c r="K42" s="18">
        <v>1</v>
      </c>
      <c r="L42" s="11">
        <f t="shared" si="4"/>
        <v>1.6666666666666665</v>
      </c>
      <c r="M42" s="18">
        <v>0</v>
      </c>
      <c r="N42" s="11">
        <f t="shared" si="6"/>
        <v>0</v>
      </c>
      <c r="O42" s="7">
        <v>9.0340000000000007</v>
      </c>
      <c r="P42" s="7">
        <f t="shared" si="5"/>
        <v>14.164314832235812</v>
      </c>
      <c r="Q42" s="7">
        <f t="shared" si="8"/>
        <v>15.830981498902478</v>
      </c>
      <c r="R42" s="7" t="s">
        <v>110</v>
      </c>
    </row>
    <row r="43" spans="1:18">
      <c r="A43" s="4">
        <v>42</v>
      </c>
      <c r="B43" s="4" t="s">
        <v>9</v>
      </c>
      <c r="C43" s="12" t="s">
        <v>56</v>
      </c>
      <c r="D43" s="15" t="s">
        <v>59</v>
      </c>
      <c r="E43" s="5">
        <v>36.5</v>
      </c>
      <c r="F43" s="5">
        <v>3.25</v>
      </c>
      <c r="G43" s="15">
        <v>3.27</v>
      </c>
      <c r="H43" s="7">
        <f t="shared" si="7"/>
        <v>3.2559999999999998</v>
      </c>
      <c r="I43" s="7" t="s">
        <v>64</v>
      </c>
      <c r="J43" s="7" t="s">
        <v>113</v>
      </c>
      <c r="K43" s="18">
        <v>0</v>
      </c>
      <c r="L43" s="11">
        <f t="shared" si="4"/>
        <v>0</v>
      </c>
      <c r="M43" s="18">
        <v>0</v>
      </c>
      <c r="N43" s="11">
        <f t="shared" si="6"/>
        <v>0</v>
      </c>
      <c r="O43" s="7">
        <v>8.923</v>
      </c>
      <c r="P43" s="7">
        <f t="shared" si="5"/>
        <v>13.99027908435246</v>
      </c>
      <c r="Q43" s="7">
        <f t="shared" si="8"/>
        <v>13.99027908435246</v>
      </c>
      <c r="R43" s="7" t="s">
        <v>110</v>
      </c>
    </row>
    <row r="44" spans="1:18">
      <c r="A44" s="4">
        <v>43</v>
      </c>
      <c r="B44" s="4" t="s">
        <v>33</v>
      </c>
      <c r="C44" s="12" t="s">
        <v>55</v>
      </c>
      <c r="D44" s="15" t="s">
        <v>59</v>
      </c>
      <c r="E44" s="5">
        <v>53</v>
      </c>
      <c r="F44" s="5">
        <v>3.3</v>
      </c>
      <c r="G44" s="15">
        <v>3.15</v>
      </c>
      <c r="H44" s="7">
        <f t="shared" si="7"/>
        <v>3.2549999999999994</v>
      </c>
      <c r="I44" s="7" t="s">
        <v>87</v>
      </c>
      <c r="J44" s="7" t="s">
        <v>110</v>
      </c>
      <c r="K44" s="18">
        <v>5</v>
      </c>
      <c r="L44" s="11">
        <f t="shared" si="4"/>
        <v>8.3333333333333321</v>
      </c>
      <c r="M44" s="18">
        <v>0</v>
      </c>
      <c r="N44" s="11">
        <f t="shared" si="6"/>
        <v>0</v>
      </c>
      <c r="O44" s="7">
        <v>7.5990000000000002</v>
      </c>
      <c r="P44" s="7">
        <f t="shared" si="5"/>
        <v>11.914393226716838</v>
      </c>
      <c r="Q44" s="7">
        <f t="shared" si="8"/>
        <v>20.247726560050168</v>
      </c>
      <c r="R44" s="7" t="s">
        <v>110</v>
      </c>
    </row>
    <row r="45" spans="1:18">
      <c r="A45" s="4">
        <v>44</v>
      </c>
      <c r="B45" s="4" t="s">
        <v>47</v>
      </c>
      <c r="C45" s="12" t="s">
        <v>56</v>
      </c>
      <c r="D45" s="15" t="s">
        <v>59</v>
      </c>
      <c r="E45" s="5">
        <v>39</v>
      </c>
      <c r="F45" s="5">
        <v>2.93</v>
      </c>
      <c r="G45" s="15">
        <v>2.99</v>
      </c>
      <c r="H45" s="7">
        <f t="shared" si="7"/>
        <v>2.9480000000000004</v>
      </c>
      <c r="I45" s="7" t="s">
        <v>98</v>
      </c>
      <c r="J45" s="7" t="s">
        <v>112</v>
      </c>
      <c r="K45" s="18">
        <v>11</v>
      </c>
      <c r="L45" s="11">
        <f t="shared" si="4"/>
        <v>18.333333333333332</v>
      </c>
      <c r="M45" s="18">
        <v>0</v>
      </c>
      <c r="N45" s="11">
        <f t="shared" si="6"/>
        <v>0</v>
      </c>
      <c r="O45" s="7">
        <v>6.66</v>
      </c>
      <c r="P45" s="7">
        <f t="shared" si="5"/>
        <v>10.442144873000942</v>
      </c>
      <c r="Q45" s="7">
        <f t="shared" si="8"/>
        <v>28.775478206334274</v>
      </c>
      <c r="R45" s="7" t="s">
        <v>109</v>
      </c>
    </row>
    <row r="46" spans="1:18">
      <c r="A46" s="4">
        <v>45</v>
      </c>
      <c r="B46" s="4" t="s">
        <v>50</v>
      </c>
      <c r="C46" s="12" t="s">
        <v>55</v>
      </c>
      <c r="D46" s="15" t="s">
        <v>59</v>
      </c>
      <c r="E46" s="5">
        <v>53</v>
      </c>
      <c r="F46" s="5">
        <v>2.93</v>
      </c>
      <c r="G46" s="15">
        <v>2.92</v>
      </c>
      <c r="H46" s="7">
        <f t="shared" si="7"/>
        <v>2.927</v>
      </c>
      <c r="I46" s="7" t="s">
        <v>100</v>
      </c>
      <c r="J46" s="7" t="s">
        <v>112</v>
      </c>
      <c r="K46" s="18">
        <v>19</v>
      </c>
      <c r="L46" s="11">
        <f t="shared" si="4"/>
        <v>31.666666666666668</v>
      </c>
      <c r="M46" s="18">
        <v>0</v>
      </c>
      <c r="N46" s="11">
        <f t="shared" si="6"/>
        <v>0</v>
      </c>
      <c r="O46" s="7">
        <v>7.0369999999999999</v>
      </c>
      <c r="P46" s="7">
        <f t="shared" si="5"/>
        <v>11.033239259956098</v>
      </c>
      <c r="Q46" s="7">
        <f t="shared" si="8"/>
        <v>42.699905926622762</v>
      </c>
      <c r="R46" s="7" t="s">
        <v>109</v>
      </c>
    </row>
    <row r="47" spans="1:18">
      <c r="A47" s="4">
        <v>46</v>
      </c>
      <c r="B47" s="4" t="s">
        <v>8</v>
      </c>
      <c r="C47" s="12" t="s">
        <v>56</v>
      </c>
      <c r="D47" s="15" t="s">
        <v>59</v>
      </c>
      <c r="E47" s="5">
        <v>39.5</v>
      </c>
      <c r="F47" s="5">
        <v>2.89</v>
      </c>
      <c r="G47" s="15">
        <v>2.86</v>
      </c>
      <c r="H47" s="7">
        <f t="shared" si="7"/>
        <v>2.8810000000000002</v>
      </c>
      <c r="I47" s="7" t="s">
        <v>63</v>
      </c>
      <c r="J47" s="7" t="s">
        <v>112</v>
      </c>
      <c r="K47" s="18">
        <v>0</v>
      </c>
      <c r="L47" s="11">
        <f t="shared" si="4"/>
        <v>0</v>
      </c>
      <c r="M47" s="18">
        <v>0</v>
      </c>
      <c r="N47" s="11">
        <f t="shared" si="6"/>
        <v>0</v>
      </c>
      <c r="O47" s="7">
        <v>8.2240000000000002</v>
      </c>
      <c r="P47" s="7">
        <f t="shared" si="5"/>
        <v>12.894324239573534</v>
      </c>
      <c r="Q47" s="7">
        <f t="shared" si="8"/>
        <v>12.894324239573534</v>
      </c>
      <c r="R47" s="7" t="s">
        <v>110</v>
      </c>
    </row>
    <row r="48" spans="1:18">
      <c r="A48" s="4">
        <v>47</v>
      </c>
      <c r="B48" s="4" t="s">
        <v>20</v>
      </c>
      <c r="C48" s="12" t="s">
        <v>56</v>
      </c>
      <c r="D48" s="15" t="s">
        <v>59</v>
      </c>
      <c r="E48" s="5">
        <v>41</v>
      </c>
      <c r="F48" s="5">
        <v>2.74</v>
      </c>
      <c r="G48" s="15">
        <v>2.74</v>
      </c>
      <c r="H48" s="7">
        <f t="shared" si="7"/>
        <v>2.74</v>
      </c>
      <c r="I48" s="7" t="s">
        <v>74</v>
      </c>
      <c r="J48" s="7" t="s">
        <v>113</v>
      </c>
      <c r="K48" s="18">
        <v>0</v>
      </c>
      <c r="L48" s="11">
        <f t="shared" si="4"/>
        <v>0</v>
      </c>
      <c r="M48" s="18">
        <v>0</v>
      </c>
      <c r="N48" s="11">
        <f t="shared" si="6"/>
        <v>0</v>
      </c>
      <c r="O48" s="7">
        <v>7.6260000000000003</v>
      </c>
      <c r="P48" s="7">
        <f t="shared" si="5"/>
        <v>11.956726246472249</v>
      </c>
      <c r="Q48" s="7">
        <f t="shared" si="8"/>
        <v>11.956726246472249</v>
      </c>
      <c r="R48" s="7" t="s">
        <v>110</v>
      </c>
    </row>
    <row r="49" spans="1:18">
      <c r="A49" s="4">
        <v>48</v>
      </c>
      <c r="B49" s="4" t="s">
        <v>11</v>
      </c>
      <c r="C49" s="12" t="s">
        <v>56</v>
      </c>
      <c r="D49" s="15" t="s">
        <v>59</v>
      </c>
      <c r="E49" s="5">
        <v>31</v>
      </c>
      <c r="F49" s="5">
        <v>2.54</v>
      </c>
      <c r="G49" s="15">
        <v>2.33</v>
      </c>
      <c r="H49" s="7">
        <f t="shared" si="7"/>
        <v>2.4769999999999999</v>
      </c>
      <c r="I49" s="7" t="s">
        <v>66</v>
      </c>
      <c r="J49" s="7" t="s">
        <v>113</v>
      </c>
      <c r="K49" s="18">
        <v>0</v>
      </c>
      <c r="L49" s="11">
        <f t="shared" si="4"/>
        <v>0</v>
      </c>
      <c r="M49" s="18">
        <v>0</v>
      </c>
      <c r="N49" s="11">
        <f t="shared" si="6"/>
        <v>0</v>
      </c>
      <c r="O49" s="7">
        <v>7.6139999999999999</v>
      </c>
      <c r="P49" s="7">
        <f t="shared" si="5"/>
        <v>11.937911571025399</v>
      </c>
      <c r="Q49" s="7">
        <f t="shared" si="8"/>
        <v>11.937911571025399</v>
      </c>
      <c r="R49" s="7" t="s">
        <v>110</v>
      </c>
    </row>
    <row r="50" spans="1:18">
      <c r="A50" s="4">
        <v>49</v>
      </c>
      <c r="B50" s="4" t="s">
        <v>19</v>
      </c>
      <c r="C50" s="12" t="s">
        <v>56</v>
      </c>
      <c r="D50" s="15" t="s">
        <v>59</v>
      </c>
      <c r="E50" s="5">
        <v>30</v>
      </c>
      <c r="F50" s="5">
        <v>2.19</v>
      </c>
      <c r="G50" s="15">
        <v>2.19</v>
      </c>
      <c r="H50" s="7">
        <f t="shared" si="7"/>
        <v>2.19</v>
      </c>
      <c r="I50" s="7" t="s">
        <v>73</v>
      </c>
      <c r="J50" s="7" t="s">
        <v>112</v>
      </c>
      <c r="K50" s="18">
        <v>0</v>
      </c>
      <c r="L50" s="11">
        <f t="shared" si="4"/>
        <v>0</v>
      </c>
      <c r="M50" s="18">
        <v>0</v>
      </c>
      <c r="N50" s="11">
        <f t="shared" si="6"/>
        <v>0</v>
      </c>
      <c r="O50" s="7">
        <v>8.0269999999999992</v>
      </c>
      <c r="P50" s="7">
        <f t="shared" si="5"/>
        <v>12.585449984321103</v>
      </c>
      <c r="Q50" s="7">
        <f t="shared" si="8"/>
        <v>12.585449984321103</v>
      </c>
      <c r="R50" s="7" t="s">
        <v>110</v>
      </c>
    </row>
  </sheetData>
  <sortState ref="A2:S50">
    <sortCondition ref="A1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无竺院49人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2018-07-23T01:18:11Z</dcterms:created>
  <dcterms:modified xsi:type="dcterms:W3CDTF">2018-09-25T03:58:39Z</dcterms:modified>
</cp:coreProperties>
</file>